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28800" windowHeight="12435" activeTab="1"/>
  </bookViews>
  <sheets>
    <sheet name="Tabelle1" sheetId="1" r:id="rId1"/>
    <sheet name="Tabelle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6" i="2"/>
  <c r="E25" i="2"/>
  <c r="E24" i="2"/>
  <c r="E23" i="2"/>
  <c r="E22" i="2"/>
  <c r="E19" i="2"/>
  <c r="E18" i="2"/>
  <c r="E17" i="2"/>
  <c r="E16" i="2"/>
  <c r="E15" i="2"/>
  <c r="E12" i="2"/>
  <c r="E11" i="2"/>
  <c r="E10" i="2"/>
  <c r="E9" i="2"/>
  <c r="E8" i="2"/>
  <c r="D17" i="1"/>
  <c r="D9" i="1"/>
  <c r="D11" i="1" s="1"/>
  <c r="A18" i="1"/>
  <c r="A21" i="1"/>
  <c r="A20" i="1"/>
  <c r="A19" i="1"/>
  <c r="A16" i="1"/>
  <c r="A17" i="1" s="1"/>
  <c r="A15" i="1"/>
  <c r="A14" i="1"/>
  <c r="A13" i="1"/>
  <c r="A12" i="1"/>
  <c r="A8" i="1"/>
  <c r="A7" i="1"/>
  <c r="A6" i="1"/>
  <c r="F30" i="2"/>
  <c r="B18" i="1"/>
  <c r="F18" i="2"/>
  <c r="E9" i="1"/>
  <c r="F25" i="2"/>
  <c r="B7" i="1"/>
  <c r="B14" i="1"/>
  <c r="B20" i="1"/>
  <c r="F16" i="2"/>
  <c r="E17" i="1"/>
  <c r="B21" i="1"/>
  <c r="F29" i="2"/>
  <c r="E13" i="1"/>
  <c r="E12" i="1"/>
  <c r="F23" i="2"/>
  <c r="B19" i="1"/>
  <c r="F11" i="2"/>
  <c r="F34" i="2"/>
  <c r="F31" i="2"/>
  <c r="B8" i="1"/>
  <c r="B12" i="1"/>
  <c r="F12" i="2"/>
  <c r="F26" i="2"/>
  <c r="B15" i="1"/>
  <c r="F17" i="2"/>
  <c r="F22" i="2"/>
  <c r="B6" i="1"/>
  <c r="F33" i="2"/>
  <c r="B16" i="1"/>
  <c r="F15" i="2"/>
  <c r="B13" i="1"/>
  <c r="F19" i="2"/>
  <c r="F32" i="2"/>
  <c r="E11" i="1"/>
  <c r="F9" i="2"/>
  <c r="E10" i="1"/>
  <c r="F8" i="2"/>
  <c r="F24" i="2"/>
  <c r="F10" i="2"/>
  <c r="B17" i="1"/>
  <c r="E34" i="2" l="1"/>
  <c r="D12" i="1"/>
  <c r="D13" i="1"/>
  <c r="D10" i="1"/>
</calcChain>
</file>

<file path=xl/sharedStrings.xml><?xml version="1.0" encoding="utf-8"?>
<sst xmlns="http://schemas.openxmlformats.org/spreadsheetml/2006/main" count="24" uniqueCount="24">
  <si>
    <t>von</t>
  </si>
  <si>
    <t>bis</t>
  </si>
  <si>
    <t>gesamt</t>
  </si>
  <si>
    <t>Pause</t>
  </si>
  <si>
    <t>und beobachten Sie die automatischen Veränderungen.</t>
  </si>
  <si>
    <t>Was berechnet welche Formel?</t>
  </si>
  <si>
    <t>Benutzen Sie dabei folgende Formate:</t>
  </si>
  <si>
    <t>Datum: *Mittwoch, 14. März 2014</t>
  </si>
  <si>
    <t>E8 bis H35: benutzerdefiniert: hh.mm</t>
  </si>
  <si>
    <t>H36: benutzerdefiniert: [hh].mm</t>
  </si>
  <si>
    <t>Warum sind diese Formate sinnvoll?</t>
  </si>
  <si>
    <t>Bauen Sie die Arbeitszeitberechnung für Februar 2025 nach.</t>
  </si>
  <si>
    <t>Zeitberechnungen II</t>
  </si>
  <si>
    <t>Zeitberechnungen I</t>
  </si>
  <si>
    <r>
      <t>Für das Feld A35 wurde unter "Datei"</t>
    </r>
    <r>
      <rPr>
        <sz val="10"/>
        <color theme="1"/>
        <rFont val="Lucida Sans Unicode"/>
        <family val="2"/>
      </rPr>
      <t>⇒</t>
    </r>
    <r>
      <rPr>
        <sz val="10"/>
        <color theme="1"/>
        <rFont val="Calibri"/>
        <family val="2"/>
        <scheme val="minor"/>
      </rPr>
      <t>"Optionen"</t>
    </r>
    <r>
      <rPr>
        <sz val="10"/>
        <color theme="1"/>
        <rFont val="Lucida Sans Unicode"/>
        <family val="2"/>
      </rPr>
      <t>⇒</t>
    </r>
    <r>
      <rPr>
        <sz val="10"/>
        <color theme="1"/>
        <rFont val="Calibri"/>
        <family val="2"/>
        <scheme val="minor"/>
      </rPr>
      <t>"Erweitert"</t>
    </r>
  </si>
  <si>
    <t>der Haken bei "1904-Datumswert" gesetzt.</t>
  </si>
  <si>
    <t>Probieren Sie es in Ihrer Datei aus.</t>
  </si>
  <si>
    <t>Damit kann man auch negative Zeit darstellen und berechnen.</t>
  </si>
  <si>
    <t>Welches Format hat die Zelle D9?</t>
  </si>
  <si>
    <t>Welches Format haben die Zellen A5, A10, A11, D5, D6, D7 und D8?</t>
  </si>
  <si>
    <t>Ändern Sie die Uhrzeiten in den Zellen mit dem blauen Hintergrund</t>
  </si>
  <si>
    <t>Probieren Sie aus, welches Format Excel hierfür eigenständig vergibt.</t>
  </si>
  <si>
    <t>Ermitteln Sie die Mehrstunden bzw. Fehlzeiten.</t>
  </si>
  <si>
    <t>Erweitern Sie die Berechnung um Sollarbeitszeiten.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</si>
</sst>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hh]:mm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vertical="center"/>
    </xf>
    <xf numFmtId="20" fontId="2" fillId="5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1" fontId="2" fillId="3" borderId="1" xfId="0" applyNumberFormat="1" applyFont="1" applyFill="1" applyBorder="1" applyAlignment="1">
      <alignment vertical="center"/>
    </xf>
    <xf numFmtId="46" fontId="2" fillId="3" borderId="1" xfId="0" applyNumberFormat="1" applyFont="1" applyFill="1" applyBorder="1" applyAlignment="1">
      <alignment vertical="center"/>
    </xf>
    <xf numFmtId="20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21" fontId="2" fillId="2" borderId="2" xfId="0" applyNumberFormat="1" applyFont="1" applyFill="1" applyBorder="1" applyAlignment="1" applyProtection="1">
      <alignment vertical="center"/>
      <protection locked="0"/>
    </xf>
    <xf numFmtId="21" fontId="2" fillId="2" borderId="1" xfId="0" applyNumberFormat="1" applyFont="1" applyFill="1" applyBorder="1" applyAlignment="1" applyProtection="1">
      <alignment vertical="center"/>
      <protection locked="0"/>
    </xf>
    <xf numFmtId="20" fontId="2" fillId="2" borderId="1" xfId="0" applyNumberFormat="1" applyFont="1" applyFill="1" applyBorder="1" applyAlignment="1" applyProtection="1">
      <alignment vertical="center"/>
      <protection locked="0"/>
    </xf>
    <xf numFmtId="21" fontId="2" fillId="0" borderId="0" xfId="0" applyNumberFormat="1" applyFont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4" zoomScale="140" zoomScaleNormal="140" workbookViewId="0">
      <selection activeCell="A5" sqref="A5"/>
    </sheetView>
  </sheetViews>
  <sheetFormatPr baseColWidth="10" defaultColWidth="10.7109375" defaultRowHeight="12.75" x14ac:dyDescent="0.25"/>
  <cols>
    <col min="1" max="1" width="8.140625" style="1" bestFit="1" customWidth="1"/>
    <col min="2" max="2" width="17.85546875" style="1" bestFit="1" customWidth="1"/>
    <col min="3" max="3" width="10.7109375" style="1"/>
    <col min="4" max="4" width="8.140625" style="1" bestFit="1" customWidth="1"/>
    <col min="5" max="5" width="14.42578125" style="13" bestFit="1" customWidth="1"/>
    <col min="6" max="16384" width="10.7109375" style="1"/>
  </cols>
  <sheetData>
    <row r="1" spans="1:9" ht="50.1" customHeight="1" x14ac:dyDescent="0.25">
      <c r="A1" s="35" t="s">
        <v>13</v>
      </c>
      <c r="B1" s="36"/>
      <c r="C1" s="36"/>
      <c r="D1" s="36"/>
      <c r="E1" s="37"/>
    </row>
    <row r="4" spans="1:9" x14ac:dyDescent="0.25">
      <c r="E4" s="1"/>
    </row>
    <row r="5" spans="1:9" x14ac:dyDescent="0.25">
      <c r="A5" s="28">
        <v>0.47443287037037035</v>
      </c>
      <c r="D5" s="29">
        <v>0.72563657407407411</v>
      </c>
      <c r="E5" s="1"/>
    </row>
    <row r="6" spans="1:9" x14ac:dyDescent="0.25">
      <c r="A6" s="3">
        <f>HOUR(A5)</f>
        <v>11</v>
      </c>
      <c r="B6" s="3" t="str">
        <f ca="1">_xlfn.FORMULATEXT(A6)</f>
        <v>=STUNDE(A5)</v>
      </c>
      <c r="D6" s="29">
        <v>0.59976851851851853</v>
      </c>
      <c r="E6" s="1"/>
    </row>
    <row r="7" spans="1:9" x14ac:dyDescent="0.25">
      <c r="A7" s="3">
        <f>MINUTE(A5)</f>
        <v>23</v>
      </c>
      <c r="B7" s="3" t="str">
        <f t="shared" ref="B7:B8" ca="1" si="0">_xlfn.FORMULATEXT(A7)</f>
        <v>=MINUTE(A5)</v>
      </c>
      <c r="D7" s="29">
        <v>0.92658564814814814</v>
      </c>
      <c r="E7" s="1"/>
    </row>
    <row r="8" spans="1:9" x14ac:dyDescent="0.25">
      <c r="A8" s="3">
        <f>SECOND(A5)</f>
        <v>11</v>
      </c>
      <c r="B8" s="3" t="str">
        <f t="shared" ca="1" si="0"/>
        <v>=SEKUNDE(A5)</v>
      </c>
      <c r="D8" s="29">
        <v>0.80013888888888884</v>
      </c>
      <c r="E8" s="1"/>
    </row>
    <row r="9" spans="1:9" x14ac:dyDescent="0.25">
      <c r="D9" s="10">
        <f>SUM(D5:D8)</f>
        <v>3.0521296296296296</v>
      </c>
      <c r="E9" s="3" t="str">
        <f ca="1">_xlfn.FORMULATEXT(D9)</f>
        <v>=SUMME(D5:D8)</v>
      </c>
    </row>
    <row r="10" spans="1:9" x14ac:dyDescent="0.25">
      <c r="A10" s="29">
        <v>0.64150462962962962</v>
      </c>
      <c r="D10" s="3">
        <f>DAY(D9)</f>
        <v>4</v>
      </c>
      <c r="E10" s="3" t="str">
        <f t="shared" ref="E10:E13" ca="1" si="1">_xlfn.FORMULATEXT(D10)</f>
        <v>=TAG(D9)</v>
      </c>
    </row>
    <row r="11" spans="1:9" x14ac:dyDescent="0.25">
      <c r="A11" s="29">
        <v>0.97556712962962966</v>
      </c>
      <c r="D11" s="3">
        <f>HOUR(D9)</f>
        <v>1</v>
      </c>
      <c r="E11" s="3" t="str">
        <f t="shared" ca="1" si="1"/>
        <v>=STUNDE(D9)</v>
      </c>
    </row>
    <row r="12" spans="1:9" x14ac:dyDescent="0.25">
      <c r="A12" s="9">
        <f>A11-A10</f>
        <v>0.33406250000000004</v>
      </c>
      <c r="B12" s="3" t="str">
        <f ca="1">_xlfn.FORMULATEXT(A12)</f>
        <v>=A11-A10</v>
      </c>
      <c r="D12" s="3">
        <f>MINUTE(D9)</f>
        <v>15</v>
      </c>
      <c r="E12" s="3" t="str">
        <f t="shared" ca="1" si="1"/>
        <v>=MINUTE(D9)</v>
      </c>
    </row>
    <row r="13" spans="1:9" x14ac:dyDescent="0.25">
      <c r="A13" s="3">
        <f>HOUR(A11-A10)</f>
        <v>8</v>
      </c>
      <c r="B13" s="3" t="str">
        <f ca="1">_xlfn.FORMULATEXT(A13)</f>
        <v>=STUNDE(A11-A10)</v>
      </c>
      <c r="D13" s="3">
        <f>SECOND(D9)</f>
        <v>4</v>
      </c>
      <c r="E13" s="3" t="str">
        <f t="shared" ca="1" si="1"/>
        <v>=SEKUNDE(D9)</v>
      </c>
    </row>
    <row r="14" spans="1:9" x14ac:dyDescent="0.25">
      <c r="A14" s="3">
        <f>MINUTE(A11-A10)</f>
        <v>1</v>
      </c>
      <c r="B14" s="3" t="str">
        <f t="shared" ref="B14:B16" ca="1" si="2">_xlfn.FORMULATEXT(A14)</f>
        <v>=MINUTE(A11-A10)</v>
      </c>
      <c r="E14" s="1"/>
    </row>
    <row r="15" spans="1:9" x14ac:dyDescent="0.25">
      <c r="A15" s="3">
        <f>SECOND(A11-A10)</f>
        <v>3</v>
      </c>
      <c r="B15" s="3" t="str">
        <f t="shared" ca="1" si="2"/>
        <v>=SEKUNDE(A11-A10)</v>
      </c>
      <c r="D15" s="30">
        <v>0.14166666666666666</v>
      </c>
      <c r="E15" s="1"/>
    </row>
    <row r="16" spans="1:9" x14ac:dyDescent="0.25">
      <c r="A16" s="9">
        <f>A10+A11</f>
        <v>1.6170717592592592</v>
      </c>
      <c r="B16" s="3" t="str">
        <f t="shared" ca="1" si="2"/>
        <v>=A10+A11</v>
      </c>
      <c r="D16" s="30">
        <v>0.27638888888888885</v>
      </c>
      <c r="E16" s="1"/>
      <c r="I16" s="31"/>
    </row>
    <row r="17" spans="1:5" x14ac:dyDescent="0.25">
      <c r="A17" s="3">
        <f>DAY(A16)</f>
        <v>2</v>
      </c>
      <c r="B17" s="3" t="str">
        <f ca="1">_xlfn.FORMULATEXT(A17)</f>
        <v>=TAG(A16)</v>
      </c>
      <c r="D17" s="25">
        <f>D15-D16</f>
        <v>-0.13472222222222219</v>
      </c>
      <c r="E17" s="3" t="str">
        <f ca="1">_xlfn.FORMULATEXT(D17)</f>
        <v>=D15-D16</v>
      </c>
    </row>
    <row r="18" spans="1:5" x14ac:dyDescent="0.25">
      <c r="A18" s="3">
        <f>DAY(A10+A11)</f>
        <v>2</v>
      </c>
      <c r="B18" s="3" t="str">
        <f ca="1">_xlfn.FORMULATEXT(A18)</f>
        <v>=TAG(A10+A11)</v>
      </c>
      <c r="E18" s="1"/>
    </row>
    <row r="19" spans="1:5" x14ac:dyDescent="0.25">
      <c r="A19" s="3">
        <f>HOUR(A10+A11)</f>
        <v>14</v>
      </c>
      <c r="B19" s="3" t="str">
        <f ca="1">_xlfn.FORMULATEXT(A19)</f>
        <v>=STUNDE(A10+A11)</v>
      </c>
      <c r="E19" s="1"/>
    </row>
    <row r="20" spans="1:5" x14ac:dyDescent="0.25">
      <c r="A20" s="3">
        <f>MINUTE(A10+A11)</f>
        <v>48</v>
      </c>
      <c r="B20" s="3" t="str">
        <f ca="1">_xlfn.FORMULATEXT(A20)</f>
        <v>=MINUTE(A10+A11)</v>
      </c>
      <c r="E20" s="1"/>
    </row>
    <row r="21" spans="1:5" x14ac:dyDescent="0.25">
      <c r="A21" s="3">
        <f>SECOND(A10+A11)</f>
        <v>35</v>
      </c>
      <c r="B21" s="3" t="str">
        <f ca="1">_xlfn.FORMULATEXT(A21)</f>
        <v>=SEKUNDE(A10+A11)</v>
      </c>
      <c r="E21" s="1"/>
    </row>
    <row r="22" spans="1:5" x14ac:dyDescent="0.25">
      <c r="E22" s="1"/>
    </row>
    <row r="23" spans="1:5" x14ac:dyDescent="0.25">
      <c r="E23" s="11"/>
    </row>
    <row r="25" spans="1:5" x14ac:dyDescent="0.25">
      <c r="A25" s="14"/>
      <c r="B25" s="15"/>
      <c r="C25" s="15"/>
      <c r="D25" s="15"/>
      <c r="E25" s="17"/>
    </row>
    <row r="26" spans="1:5" x14ac:dyDescent="0.25">
      <c r="A26" s="32" t="s">
        <v>20</v>
      </c>
      <c r="B26" s="33"/>
      <c r="C26" s="33"/>
      <c r="D26" s="33"/>
      <c r="E26" s="34"/>
    </row>
    <row r="27" spans="1:5" x14ac:dyDescent="0.25">
      <c r="A27" s="32" t="s">
        <v>4</v>
      </c>
      <c r="B27" s="33"/>
      <c r="C27" s="33"/>
      <c r="D27" s="33"/>
      <c r="E27" s="34"/>
    </row>
    <row r="28" spans="1:5" x14ac:dyDescent="0.25">
      <c r="A28" s="32" t="s">
        <v>5</v>
      </c>
      <c r="B28" s="33"/>
      <c r="C28" s="33"/>
      <c r="D28" s="33"/>
      <c r="E28" s="34"/>
    </row>
    <row r="29" spans="1:5" x14ac:dyDescent="0.25">
      <c r="A29" s="32"/>
      <c r="B29" s="33"/>
      <c r="C29" s="33"/>
      <c r="D29" s="33"/>
      <c r="E29" s="34"/>
    </row>
    <row r="30" spans="1:5" x14ac:dyDescent="0.25">
      <c r="A30" s="32" t="s">
        <v>19</v>
      </c>
      <c r="B30" s="33"/>
      <c r="C30" s="33"/>
      <c r="D30" s="33"/>
      <c r="E30" s="34"/>
    </row>
    <row r="31" spans="1:5" x14ac:dyDescent="0.25">
      <c r="A31" s="32" t="s">
        <v>18</v>
      </c>
      <c r="B31" s="33"/>
      <c r="C31" s="33"/>
      <c r="D31" s="33"/>
      <c r="E31" s="34"/>
    </row>
    <row r="32" spans="1:5" x14ac:dyDescent="0.25">
      <c r="A32" s="32" t="s">
        <v>21</v>
      </c>
      <c r="B32" s="33"/>
      <c r="C32" s="33"/>
      <c r="D32" s="33"/>
      <c r="E32" s="34"/>
    </row>
    <row r="33" spans="1:5" x14ac:dyDescent="0.25">
      <c r="A33" s="32"/>
      <c r="B33" s="33"/>
      <c r="C33" s="33"/>
      <c r="D33" s="33"/>
      <c r="E33" s="34"/>
    </row>
    <row r="34" spans="1:5" x14ac:dyDescent="0.25">
      <c r="A34" s="32" t="s">
        <v>14</v>
      </c>
      <c r="B34" s="33"/>
      <c r="C34" s="33"/>
      <c r="D34" s="33"/>
      <c r="E34" s="34"/>
    </row>
    <row r="35" spans="1:5" x14ac:dyDescent="0.25">
      <c r="A35" s="32" t="s">
        <v>15</v>
      </c>
      <c r="B35" s="33"/>
      <c r="C35" s="33"/>
      <c r="D35" s="33"/>
      <c r="E35" s="34"/>
    </row>
    <row r="36" spans="1:5" x14ac:dyDescent="0.25">
      <c r="A36" s="32" t="s">
        <v>17</v>
      </c>
      <c r="B36" s="33"/>
      <c r="C36" s="33"/>
      <c r="D36" s="33"/>
      <c r="E36" s="34"/>
    </row>
    <row r="37" spans="1:5" x14ac:dyDescent="0.25">
      <c r="A37" s="32" t="s">
        <v>16</v>
      </c>
      <c r="B37" s="33"/>
      <c r="C37" s="33"/>
      <c r="D37" s="33"/>
      <c r="E37" s="34"/>
    </row>
    <row r="38" spans="1:5" x14ac:dyDescent="0.25">
      <c r="A38" s="18"/>
      <c r="B38" s="19"/>
      <c r="C38" s="19"/>
      <c r="D38" s="19"/>
      <c r="E38" s="21"/>
    </row>
  </sheetData>
  <sheetProtection selectLockedCells="1"/>
  <mergeCells count="13">
    <mergeCell ref="A37:E37"/>
    <mergeCell ref="A1:E1"/>
    <mergeCell ref="A30:E30"/>
    <mergeCell ref="A36:E36"/>
    <mergeCell ref="A35:E35"/>
    <mergeCell ref="A26:E26"/>
    <mergeCell ref="A27:E27"/>
    <mergeCell ref="A28:E28"/>
    <mergeCell ref="A29:E29"/>
    <mergeCell ref="A31:E31"/>
    <mergeCell ref="A32:E32"/>
    <mergeCell ref="A33:E33"/>
    <mergeCell ref="A34:E3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25" zoomScale="140" zoomScaleNormal="140" workbookViewId="0">
      <selection activeCell="J48" sqref="J48"/>
    </sheetView>
  </sheetViews>
  <sheetFormatPr baseColWidth="10" defaultColWidth="3.7109375" defaultRowHeight="12.75" x14ac:dyDescent="0.25"/>
  <cols>
    <col min="1" max="1" width="25" style="1" bestFit="1" customWidth="1"/>
    <col min="2" max="3" width="5.5703125" style="1" bestFit="1" customWidth="1"/>
    <col min="4" max="4" width="5.7109375" style="1" bestFit="1" customWidth="1"/>
    <col min="5" max="5" width="6.7109375" style="13" bestFit="1" customWidth="1"/>
    <col min="6" max="6" width="14.85546875" style="13" bestFit="1" customWidth="1"/>
    <col min="7" max="11" width="3.7109375" style="1"/>
    <col min="12" max="12" width="3.7109375" style="1" customWidth="1"/>
    <col min="13" max="16384" width="3.7109375" style="1"/>
  </cols>
  <sheetData>
    <row r="1" spans="1:6" ht="50.1" customHeight="1" x14ac:dyDescent="0.25">
      <c r="A1" s="38" t="s">
        <v>12</v>
      </c>
      <c r="B1" s="38"/>
      <c r="C1" s="38"/>
      <c r="D1" s="38"/>
      <c r="E1" s="38"/>
      <c r="F1" s="38"/>
    </row>
    <row r="4" spans="1:6" x14ac:dyDescent="0.25">
      <c r="B4" s="13"/>
      <c r="C4" s="13"/>
      <c r="D4" s="13"/>
      <c r="F4" s="1"/>
    </row>
    <row r="5" spans="1:6" x14ac:dyDescent="0.25">
      <c r="B5" s="2" t="s">
        <v>0</v>
      </c>
      <c r="C5" s="2" t="s">
        <v>1</v>
      </c>
      <c r="D5" s="2" t="s">
        <v>3</v>
      </c>
      <c r="E5" s="2" t="s">
        <v>2</v>
      </c>
      <c r="F5" s="1"/>
    </row>
    <row r="6" spans="1:6" x14ac:dyDescent="0.25">
      <c r="A6" s="4">
        <v>44227</v>
      </c>
      <c r="B6" s="5"/>
      <c r="C6" s="5"/>
      <c r="D6" s="5"/>
      <c r="E6" s="5"/>
      <c r="F6" s="5"/>
    </row>
    <row r="7" spans="1:6" x14ac:dyDescent="0.25">
      <c r="A7" s="6">
        <v>44228</v>
      </c>
      <c r="B7" s="7"/>
      <c r="C7" s="7"/>
      <c r="D7" s="7"/>
      <c r="E7" s="7"/>
      <c r="F7" s="7"/>
    </row>
    <row r="8" spans="1:6" x14ac:dyDescent="0.25">
      <c r="A8" s="27">
        <v>44229</v>
      </c>
      <c r="B8" s="8">
        <v>0.3354166666666667</v>
      </c>
      <c r="C8" s="8">
        <v>0.69166666666666676</v>
      </c>
      <c r="D8" s="8">
        <v>2.0833333333333332E-2</v>
      </c>
      <c r="E8" s="25">
        <f>(C8-B8-D8)</f>
        <v>0.33541666666666675</v>
      </c>
      <c r="F8" s="3" t="str">
        <f t="shared" ref="F8:F34" ca="1" si="0">_xlfn.FORMULATEXT(E8)</f>
        <v>=(C8-B8-D8)</v>
      </c>
    </row>
    <row r="9" spans="1:6" x14ac:dyDescent="0.25">
      <c r="A9" s="27">
        <v>44230</v>
      </c>
      <c r="B9" s="8">
        <v>0.33263888888888887</v>
      </c>
      <c r="C9" s="8">
        <v>0.68263888888888891</v>
      </c>
      <c r="D9" s="8">
        <v>2.0833333333333332E-2</v>
      </c>
      <c r="E9" s="25">
        <f t="shared" ref="E9:E33" si="1">(C9-B9-D9)</f>
        <v>0.32916666666666672</v>
      </c>
      <c r="F9" s="3" t="str">
        <f t="shared" ca="1" si="0"/>
        <v>=(C9-B9-D9)</v>
      </c>
    </row>
    <row r="10" spans="1:6" x14ac:dyDescent="0.25">
      <c r="A10" s="27">
        <v>44231</v>
      </c>
      <c r="B10" s="8">
        <v>0.34166666666666662</v>
      </c>
      <c r="C10" s="8">
        <v>0.6777777777777777</v>
      </c>
      <c r="D10" s="8">
        <v>2.0833333333333332E-2</v>
      </c>
      <c r="E10" s="25">
        <f t="shared" si="1"/>
        <v>0.31527777777777777</v>
      </c>
      <c r="F10" s="3" t="str">
        <f t="shared" ca="1" si="0"/>
        <v>=(C10-B10-D10)</v>
      </c>
    </row>
    <row r="11" spans="1:6" x14ac:dyDescent="0.25">
      <c r="A11" s="27">
        <v>44232</v>
      </c>
      <c r="B11" s="8">
        <v>0.33680555555555558</v>
      </c>
      <c r="C11" s="8">
        <v>0.69652777777777775</v>
      </c>
      <c r="D11" s="8">
        <v>2.0833333333333332E-2</v>
      </c>
      <c r="E11" s="25">
        <f t="shared" si="1"/>
        <v>0.33888888888888885</v>
      </c>
      <c r="F11" s="3" t="str">
        <f t="shared" ca="1" si="0"/>
        <v>=(C11-B11-D11)</v>
      </c>
    </row>
    <row r="12" spans="1:6" x14ac:dyDescent="0.25">
      <c r="A12" s="27">
        <v>44233</v>
      </c>
      <c r="B12" s="8">
        <v>0.3298611111111111</v>
      </c>
      <c r="C12" s="8">
        <v>0.68680555555555556</v>
      </c>
      <c r="D12" s="8">
        <v>2.0833333333333332E-2</v>
      </c>
      <c r="E12" s="25">
        <f t="shared" si="1"/>
        <v>0.33611111111111114</v>
      </c>
      <c r="F12" s="3" t="str">
        <f t="shared" ca="1" si="0"/>
        <v>=(C12-B12-D12)</v>
      </c>
    </row>
    <row r="13" spans="1:6" x14ac:dyDescent="0.25">
      <c r="A13" s="4">
        <v>44234</v>
      </c>
      <c r="B13" s="5"/>
      <c r="C13" s="5"/>
      <c r="D13" s="5"/>
      <c r="E13" s="5"/>
      <c r="F13" s="5"/>
    </row>
    <row r="14" spans="1:6" x14ac:dyDescent="0.25">
      <c r="A14" s="6">
        <v>44235</v>
      </c>
      <c r="B14" s="7"/>
      <c r="C14" s="7"/>
      <c r="D14" s="7"/>
      <c r="E14" s="7"/>
      <c r="F14" s="7"/>
    </row>
    <row r="15" spans="1:6" x14ac:dyDescent="0.25">
      <c r="A15" s="27">
        <v>44236</v>
      </c>
      <c r="B15" s="8">
        <v>0.33333333333333331</v>
      </c>
      <c r="C15" s="8">
        <v>0.68194444444444446</v>
      </c>
      <c r="D15" s="8">
        <v>2.0833333333333332E-2</v>
      </c>
      <c r="E15" s="25">
        <f t="shared" ref="E15" si="2">(C15-B15-D15)</f>
        <v>0.32777777777777783</v>
      </c>
      <c r="F15" s="3" t="str">
        <f t="shared" ca="1" si="0"/>
        <v>=(C15-B15-D15)</v>
      </c>
    </row>
    <row r="16" spans="1:6" x14ac:dyDescent="0.25">
      <c r="A16" s="27">
        <v>44237</v>
      </c>
      <c r="B16" s="8">
        <v>0.33958333333333335</v>
      </c>
      <c r="C16" s="8">
        <v>0.6875</v>
      </c>
      <c r="D16" s="8">
        <v>2.0833333333333332E-2</v>
      </c>
      <c r="E16" s="25">
        <f t="shared" si="1"/>
        <v>0.32708333333333334</v>
      </c>
      <c r="F16" s="3" t="str">
        <f t="shared" ca="1" si="0"/>
        <v>=(C16-B16-D16)</v>
      </c>
    </row>
    <row r="17" spans="1:6" x14ac:dyDescent="0.25">
      <c r="A17" s="27">
        <v>44238</v>
      </c>
      <c r="B17" s="8">
        <v>0.33263888888888887</v>
      </c>
      <c r="C17" s="8">
        <v>0.66319444444444442</v>
      </c>
      <c r="D17" s="8">
        <v>2.0833333333333332E-2</v>
      </c>
      <c r="E17" s="25">
        <f t="shared" si="1"/>
        <v>0.30972222222222223</v>
      </c>
      <c r="F17" s="3" t="str">
        <f t="shared" ca="1" si="0"/>
        <v>=(C17-B17-D17)</v>
      </c>
    </row>
    <row r="18" spans="1:6" x14ac:dyDescent="0.25">
      <c r="A18" s="27">
        <v>44239</v>
      </c>
      <c r="B18" s="8">
        <v>0.3298611111111111</v>
      </c>
      <c r="C18" s="8">
        <v>0.70763888888888893</v>
      </c>
      <c r="D18" s="8">
        <v>2.0833333333333332E-2</v>
      </c>
      <c r="E18" s="25">
        <f t="shared" si="1"/>
        <v>0.35694444444444451</v>
      </c>
      <c r="F18" s="3" t="str">
        <f t="shared" ca="1" si="0"/>
        <v>=(C18-B18-D18)</v>
      </c>
    </row>
    <row r="19" spans="1:6" x14ac:dyDescent="0.25">
      <c r="A19" s="27">
        <v>44240</v>
      </c>
      <c r="B19" s="8">
        <v>0.32777777777777778</v>
      </c>
      <c r="C19" s="8">
        <v>0.67708333333333337</v>
      </c>
      <c r="D19" s="8">
        <v>2.0833333333333332E-2</v>
      </c>
      <c r="E19" s="25">
        <f t="shared" si="1"/>
        <v>0.32847222222222228</v>
      </c>
      <c r="F19" s="3" t="str">
        <f t="shared" ca="1" si="0"/>
        <v>=(C19-B19-D19)</v>
      </c>
    </row>
    <row r="20" spans="1:6" x14ac:dyDescent="0.25">
      <c r="A20" s="4">
        <v>44241</v>
      </c>
      <c r="B20" s="5"/>
      <c r="C20" s="5"/>
      <c r="D20" s="5"/>
      <c r="E20" s="5"/>
      <c r="F20" s="5"/>
    </row>
    <row r="21" spans="1:6" x14ac:dyDescent="0.25">
      <c r="A21" s="6">
        <v>44242</v>
      </c>
      <c r="B21" s="7"/>
      <c r="C21" s="7"/>
      <c r="D21" s="7"/>
      <c r="E21" s="7"/>
      <c r="F21" s="7"/>
    </row>
    <row r="22" spans="1:6" x14ac:dyDescent="0.25">
      <c r="A22" s="27">
        <v>44243</v>
      </c>
      <c r="B22" s="8">
        <v>0.32083333333333336</v>
      </c>
      <c r="C22" s="8">
        <v>0.66875000000000007</v>
      </c>
      <c r="D22" s="8">
        <v>2.0833333333333332E-2</v>
      </c>
      <c r="E22" s="25">
        <f t="shared" ref="E22" si="3">(C22-B22-D22)</f>
        <v>0.32708333333333339</v>
      </c>
      <c r="F22" s="3" t="str">
        <f t="shared" ca="1" si="0"/>
        <v>=(C22-B22-D22)</v>
      </c>
    </row>
    <row r="23" spans="1:6" x14ac:dyDescent="0.25">
      <c r="A23" s="27">
        <v>44244</v>
      </c>
      <c r="B23" s="8">
        <v>0.34236111111111112</v>
      </c>
      <c r="C23" s="8">
        <v>0.71180555555555547</v>
      </c>
      <c r="D23" s="8">
        <v>2.0833333333333332E-2</v>
      </c>
      <c r="E23" s="25">
        <f t="shared" si="1"/>
        <v>0.34861111111111104</v>
      </c>
      <c r="F23" s="3" t="str">
        <f t="shared" ca="1" si="0"/>
        <v>=(C23-B23-D23)</v>
      </c>
    </row>
    <row r="24" spans="1:6" x14ac:dyDescent="0.25">
      <c r="A24" s="27">
        <v>44245</v>
      </c>
      <c r="B24" s="8">
        <v>0.34166666666666662</v>
      </c>
      <c r="C24" s="8">
        <v>0.69652777777777775</v>
      </c>
      <c r="D24" s="8">
        <v>2.0833333333333332E-2</v>
      </c>
      <c r="E24" s="25">
        <f t="shared" si="1"/>
        <v>0.33402777777777781</v>
      </c>
      <c r="F24" s="3" t="str">
        <f t="shared" ca="1" si="0"/>
        <v>=(C24-B24-D24)</v>
      </c>
    </row>
    <row r="25" spans="1:6" x14ac:dyDescent="0.25">
      <c r="A25" s="27">
        <v>44246</v>
      </c>
      <c r="B25" s="8">
        <v>0.34027777777777773</v>
      </c>
      <c r="C25" s="8">
        <v>0.67986111111111114</v>
      </c>
      <c r="D25" s="8">
        <v>2.0833333333333332E-2</v>
      </c>
      <c r="E25" s="25">
        <f t="shared" si="1"/>
        <v>0.31875000000000009</v>
      </c>
      <c r="F25" s="3" t="str">
        <f t="shared" ca="1" si="0"/>
        <v>=(C25-B25-D25)</v>
      </c>
    </row>
    <row r="26" spans="1:6" x14ac:dyDescent="0.25">
      <c r="A26" s="27">
        <v>44247</v>
      </c>
      <c r="B26" s="8">
        <v>0.32777777777777778</v>
      </c>
      <c r="C26" s="8">
        <v>0.70486111111111116</v>
      </c>
      <c r="D26" s="8">
        <v>2.0833333333333332E-2</v>
      </c>
      <c r="E26" s="25">
        <f t="shared" si="1"/>
        <v>0.35625000000000007</v>
      </c>
      <c r="F26" s="3" t="str">
        <f t="shared" ca="1" si="0"/>
        <v>=(C26-B26-D26)</v>
      </c>
    </row>
    <row r="27" spans="1:6" x14ac:dyDescent="0.25">
      <c r="A27" s="4">
        <v>44248</v>
      </c>
      <c r="B27" s="5"/>
      <c r="C27" s="5"/>
      <c r="D27" s="5"/>
      <c r="E27" s="5"/>
      <c r="F27" s="5"/>
    </row>
    <row r="28" spans="1:6" x14ac:dyDescent="0.25">
      <c r="A28" s="6">
        <v>44249</v>
      </c>
      <c r="B28" s="7"/>
      <c r="C28" s="7"/>
      <c r="D28" s="7"/>
      <c r="E28" s="7"/>
      <c r="F28" s="7"/>
    </row>
    <row r="29" spans="1:6" x14ac:dyDescent="0.25">
      <c r="A29" s="27">
        <v>44250</v>
      </c>
      <c r="B29" s="8">
        <v>0.43888888888888888</v>
      </c>
      <c r="C29" s="8">
        <v>0.68819444444444444</v>
      </c>
      <c r="D29" s="8">
        <v>2.0833333333333332E-2</v>
      </c>
      <c r="E29" s="25">
        <f t="shared" ref="E29" si="4">(C29-B29-D29)</f>
        <v>0.22847222222222222</v>
      </c>
      <c r="F29" s="3" t="str">
        <f t="shared" ca="1" si="0"/>
        <v>=(C29-B29-D29)</v>
      </c>
    </row>
    <row r="30" spans="1:6" x14ac:dyDescent="0.25">
      <c r="A30" s="27">
        <v>44251</v>
      </c>
      <c r="B30" s="8">
        <v>0.32291666666666669</v>
      </c>
      <c r="C30" s="8">
        <v>0.7090277777777777</v>
      </c>
      <c r="D30" s="8">
        <v>2.0833333333333332E-2</v>
      </c>
      <c r="E30" s="25">
        <f t="shared" si="1"/>
        <v>0.3652777777777777</v>
      </c>
      <c r="F30" s="3" t="str">
        <f t="shared" ca="1" si="0"/>
        <v>=(C30-B30-D30)</v>
      </c>
    </row>
    <row r="31" spans="1:6" x14ac:dyDescent="0.25">
      <c r="A31" s="27">
        <v>44252</v>
      </c>
      <c r="B31" s="8">
        <v>0.32500000000000001</v>
      </c>
      <c r="C31" s="8">
        <v>0.69652777777777775</v>
      </c>
      <c r="D31" s="8">
        <v>2.0833333333333332E-2</v>
      </c>
      <c r="E31" s="25">
        <f t="shared" si="1"/>
        <v>0.35069444444444442</v>
      </c>
      <c r="F31" s="3" t="str">
        <f t="shared" ca="1" si="0"/>
        <v>=(C31-B31-D31)</v>
      </c>
    </row>
    <row r="32" spans="1:6" x14ac:dyDescent="0.25">
      <c r="A32" s="27">
        <v>44253</v>
      </c>
      <c r="B32" s="8">
        <v>0.31180555555555556</v>
      </c>
      <c r="C32" s="8">
        <v>0.70486111111111116</v>
      </c>
      <c r="D32" s="8">
        <v>2.0833333333333332E-2</v>
      </c>
      <c r="E32" s="25">
        <f t="shared" si="1"/>
        <v>0.37222222222222229</v>
      </c>
      <c r="F32" s="3" t="str">
        <f t="shared" ca="1" si="0"/>
        <v>=(C32-B32-D32)</v>
      </c>
    </row>
    <row r="33" spans="1:6" x14ac:dyDescent="0.25">
      <c r="A33" s="27">
        <v>44254</v>
      </c>
      <c r="B33" s="8">
        <v>0.31666666666666665</v>
      </c>
      <c r="C33" s="8">
        <v>0.70624999999999993</v>
      </c>
      <c r="D33" s="8">
        <v>2.0833333333333332E-2</v>
      </c>
      <c r="E33" s="25">
        <f t="shared" si="1"/>
        <v>0.36874999999999997</v>
      </c>
      <c r="F33" s="3" t="str">
        <f t="shared" ca="1" si="0"/>
        <v>=(C33-B33-D33)</v>
      </c>
    </row>
    <row r="34" spans="1:6" x14ac:dyDescent="0.25">
      <c r="B34" s="11"/>
      <c r="C34" s="11"/>
      <c r="D34" s="11"/>
      <c r="E34" s="26">
        <f>SUM(E8:E33)</f>
        <v>6.6750000000000025</v>
      </c>
      <c r="F34" s="3" t="str">
        <f t="shared" ca="1" si="0"/>
        <v>=SUMME(E8:E33)</v>
      </c>
    </row>
    <row r="35" spans="1:6" x14ac:dyDescent="0.25">
      <c r="B35" s="11"/>
      <c r="C35" s="11"/>
      <c r="D35" s="11"/>
      <c r="E35" s="12"/>
      <c r="F35" s="1"/>
    </row>
    <row r="36" spans="1:6" x14ac:dyDescent="0.25">
      <c r="B36" s="11"/>
      <c r="C36" s="11"/>
      <c r="D36" s="11"/>
      <c r="E36" s="12"/>
      <c r="F36" s="1"/>
    </row>
    <row r="38" spans="1:6" x14ac:dyDescent="0.25">
      <c r="A38" s="14"/>
      <c r="B38" s="15"/>
      <c r="C38" s="15"/>
      <c r="D38" s="15"/>
      <c r="E38" s="16"/>
      <c r="F38" s="17"/>
    </row>
    <row r="39" spans="1:6" x14ac:dyDescent="0.25">
      <c r="A39" s="32" t="s">
        <v>11</v>
      </c>
      <c r="B39" s="33"/>
      <c r="C39" s="33"/>
      <c r="D39" s="33"/>
      <c r="E39" s="33"/>
      <c r="F39" s="34"/>
    </row>
    <row r="40" spans="1:6" x14ac:dyDescent="0.25">
      <c r="A40" s="22"/>
      <c r="B40" s="23"/>
      <c r="C40" s="23"/>
      <c r="D40" s="23"/>
      <c r="E40" s="23"/>
      <c r="F40" s="24"/>
    </row>
    <row r="41" spans="1:6" x14ac:dyDescent="0.25">
      <c r="A41" s="32" t="s">
        <v>6</v>
      </c>
      <c r="B41" s="33"/>
      <c r="C41" s="33"/>
      <c r="D41" s="33"/>
      <c r="E41" s="33"/>
      <c r="F41" s="34"/>
    </row>
    <row r="42" spans="1:6" x14ac:dyDescent="0.25">
      <c r="A42" s="32" t="s">
        <v>7</v>
      </c>
      <c r="B42" s="33"/>
      <c r="C42" s="33"/>
      <c r="D42" s="33"/>
      <c r="E42" s="33"/>
      <c r="F42" s="34"/>
    </row>
    <row r="43" spans="1:6" x14ac:dyDescent="0.25">
      <c r="A43" s="32" t="s">
        <v>8</v>
      </c>
      <c r="B43" s="33"/>
      <c r="C43" s="33"/>
      <c r="D43" s="33"/>
      <c r="E43" s="33"/>
      <c r="F43" s="34"/>
    </row>
    <row r="44" spans="1:6" x14ac:dyDescent="0.25">
      <c r="A44" s="32" t="s">
        <v>9</v>
      </c>
      <c r="B44" s="33"/>
      <c r="C44" s="33"/>
      <c r="D44" s="33"/>
      <c r="E44" s="33"/>
      <c r="F44" s="34"/>
    </row>
    <row r="45" spans="1:6" x14ac:dyDescent="0.25">
      <c r="A45" s="22"/>
      <c r="B45" s="23"/>
      <c r="C45" s="23"/>
      <c r="D45" s="23"/>
      <c r="E45" s="23"/>
      <c r="F45" s="24"/>
    </row>
    <row r="46" spans="1:6" x14ac:dyDescent="0.25">
      <c r="A46" s="32" t="s">
        <v>10</v>
      </c>
      <c r="B46" s="33"/>
      <c r="C46" s="33"/>
      <c r="D46" s="33"/>
      <c r="E46" s="33"/>
      <c r="F46" s="34"/>
    </row>
    <row r="47" spans="1:6" x14ac:dyDescent="0.25">
      <c r="A47" s="32"/>
      <c r="B47" s="33"/>
      <c r="C47" s="33"/>
      <c r="D47" s="33"/>
      <c r="E47" s="33"/>
      <c r="F47" s="34"/>
    </row>
    <row r="48" spans="1:6" x14ac:dyDescent="0.25">
      <c r="A48" s="32" t="s">
        <v>23</v>
      </c>
      <c r="B48" s="33"/>
      <c r="C48" s="33"/>
      <c r="D48" s="33"/>
      <c r="E48" s="33"/>
      <c r="F48" s="34"/>
    </row>
    <row r="49" spans="1:6" x14ac:dyDescent="0.25">
      <c r="A49" s="32" t="s">
        <v>22</v>
      </c>
      <c r="B49" s="33"/>
      <c r="C49" s="33"/>
      <c r="D49" s="33"/>
      <c r="E49" s="33"/>
      <c r="F49" s="34"/>
    </row>
    <row r="50" spans="1:6" x14ac:dyDescent="0.25">
      <c r="A50" s="18"/>
      <c r="B50" s="19"/>
      <c r="C50" s="19"/>
      <c r="D50" s="19"/>
      <c r="E50" s="20"/>
      <c r="F50" s="21"/>
    </row>
  </sheetData>
  <sheetProtection selectLockedCells="1"/>
  <mergeCells count="10">
    <mergeCell ref="A47:F47"/>
    <mergeCell ref="A39:F39"/>
    <mergeCell ref="A48:F48"/>
    <mergeCell ref="A49:F49"/>
    <mergeCell ref="A1:F1"/>
    <mergeCell ref="A41:F41"/>
    <mergeCell ref="A42:F42"/>
    <mergeCell ref="A43:F43"/>
    <mergeCell ref="A44:F44"/>
    <mergeCell ref="A46:F4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2024-08-16T17:56:07Z</cp:lastPrinted>
  <dcterms:created xsi:type="dcterms:W3CDTF">2024-08-16T14:12:40Z</dcterms:created>
  <dcterms:modified xsi:type="dcterms:W3CDTF">2024-12-10T20:33:19Z</dcterms:modified>
</cp:coreProperties>
</file>